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64958a1cfc258fc/Projects/NutritionPlots/"/>
    </mc:Choice>
  </mc:AlternateContent>
  <xr:revisionPtr revIDLastSave="4" documentId="8_{58E79766-5DC3-45E4-B8C8-DC71BED4724C}" xr6:coauthVersionLast="47" xr6:coauthVersionMax="47" xr10:uidLastSave="{21343A48-2ECE-4DBA-9303-D0C59539F45E}"/>
  <bookViews>
    <workbookView xWindow="28680" yWindow="-120" windowWidth="29040" windowHeight="15720" xr2:uid="{FE33744B-DB49-4319-872A-E725E413FDA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D21" i="2"/>
  <c r="C21" i="2"/>
  <c r="F20" i="2"/>
  <c r="E20" i="2"/>
  <c r="F19" i="2"/>
  <c r="E19" i="2"/>
  <c r="F18" i="2"/>
  <c r="F21" i="2" s="1"/>
  <c r="E18" i="2"/>
  <c r="E21" i="2" s="1"/>
  <c r="D16" i="2"/>
  <c r="C16" i="2"/>
  <c r="B16" i="2"/>
  <c r="F15" i="2"/>
  <c r="E15" i="2"/>
  <c r="F14" i="2"/>
  <c r="E14" i="2"/>
  <c r="F13" i="2"/>
  <c r="F16" i="2" s="1"/>
  <c r="E13" i="2"/>
  <c r="E16" i="2" s="1"/>
  <c r="F11" i="2"/>
  <c r="E11" i="2"/>
  <c r="D11" i="2"/>
  <c r="C11" i="2"/>
  <c r="B11" i="2"/>
  <c r="C6" i="2"/>
  <c r="D6" i="2"/>
  <c r="B6" i="2"/>
  <c r="F4" i="2"/>
  <c r="E4" i="2"/>
  <c r="F3" i="2"/>
  <c r="E3" i="2"/>
  <c r="E6" i="2" s="1"/>
  <c r="F2" i="2"/>
  <c r="F6" i="2" s="1"/>
  <c r="F5" i="2"/>
  <c r="E5" i="2"/>
</calcChain>
</file>

<file path=xl/sharedStrings.xml><?xml version="1.0" encoding="utf-8"?>
<sst xmlns="http://schemas.openxmlformats.org/spreadsheetml/2006/main" count="23" uniqueCount="23">
  <si>
    <t>Kidney Beans, Cooked from Dried</t>
  </si>
  <si>
    <t>Hemp Seeds</t>
  </si>
  <si>
    <t>Sunflower Seeds, Raw</t>
  </si>
  <si>
    <t>Pumpkin or Squash Seeds, Unshelled, Unsalted</t>
  </si>
  <si>
    <t>Cashews, Raw</t>
  </si>
  <si>
    <t>Almonds, Raw</t>
  </si>
  <si>
    <t>Plant-based mince (Vivera)</t>
  </si>
  <si>
    <t>Black Beans</t>
  </si>
  <si>
    <t>Soy Beans</t>
  </si>
  <si>
    <t>Pinto Beans</t>
  </si>
  <si>
    <t>Beans</t>
  </si>
  <si>
    <t>Quorn Vegetarian Meat-Free Mince</t>
  </si>
  <si>
    <t>The Vegetarian Butcher NoMince</t>
  </si>
  <si>
    <t>Plant-based mince</t>
  </si>
  <si>
    <t>Seeds</t>
  </si>
  <si>
    <t>Peanuts, Raw</t>
  </si>
  <si>
    <t>Nuts</t>
  </si>
  <si>
    <t>protein</t>
  </si>
  <si>
    <t>carb</t>
  </si>
  <si>
    <t>fat</t>
  </si>
  <si>
    <t>sat fat (portion of fat)</t>
  </si>
  <si>
    <t>fibre (gram/100 Cal)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</si>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</sst>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95EB-9477-4E1F-8C75-D8896A2851B6}">
  <dimension ref="A1:F21"/>
  <sheetViews>
    <sheetView tabSelected="1" workbookViewId="0">
      <selection activeCell="E28" sqref="E28"/>
    </sheetView>
  </sheetViews>
  <sheetFormatPr defaultRowHeight="14.4" x14ac:dyDescent="0.3"/>
  <sheetData>
    <row r="1" spans="1:6" x14ac:dyDescent="0.3">
      <c r="A1" t="s">
        <v>22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</row>
    <row r="2" spans="1:6" x14ac:dyDescent="0.3">
      <c r="A2" t="s">
        <v>0</v>
      </c>
      <c r="B2" s="2">
        <v>23.7</v>
      </c>
      <c r="C2" s="2">
        <v>73</v>
      </c>
      <c r="D2" s="2">
        <v>3.3</v>
      </c>
      <c r="E2" s="2">
        <v>20</v>
      </c>
      <c r="F2" s="2">
        <f>6.4/127*100</f>
        <v>5.0393700787401583</v>
      </c>
    </row>
    <row r="3" spans="1:6" x14ac:dyDescent="0.3">
      <c r="A3" t="s">
        <v>7</v>
      </c>
      <c r="B3" s="2">
        <v>20</v>
      </c>
      <c r="C3" s="2">
        <v>76</v>
      </c>
      <c r="D3" s="2">
        <v>4</v>
      </c>
      <c r="E3" s="2">
        <f>0.2/1.1*100</f>
        <v>18.181818181818183</v>
      </c>
      <c r="F3" s="2">
        <f>18.1/240.8*100</f>
        <v>7.5166112956810638</v>
      </c>
    </row>
    <row r="4" spans="1:6" x14ac:dyDescent="0.3">
      <c r="A4" t="s">
        <v>9</v>
      </c>
      <c r="B4" s="2">
        <v>21</v>
      </c>
      <c r="C4" s="2">
        <v>72</v>
      </c>
      <c r="D4" s="2">
        <v>7</v>
      </c>
      <c r="E4" s="2">
        <f>0.2/0.9*100</f>
        <v>22.222222222222225</v>
      </c>
      <c r="F4" s="2">
        <f>5.5/114*100</f>
        <v>4.8245614035087714</v>
      </c>
    </row>
    <row r="5" spans="1:6" x14ac:dyDescent="0.3">
      <c r="A5" t="s">
        <v>8</v>
      </c>
      <c r="B5" s="2">
        <v>37</v>
      </c>
      <c r="C5" s="2">
        <v>20</v>
      </c>
      <c r="D5" s="2">
        <v>44</v>
      </c>
      <c r="E5" s="2">
        <f>2.2/15.4*100</f>
        <v>14.285714285714288</v>
      </c>
      <c r="F5" s="2">
        <f>10.3/295.8*100</f>
        <v>3.4820824881676806</v>
      </c>
    </row>
    <row r="6" spans="1:6" x14ac:dyDescent="0.3">
      <c r="A6" s="1" t="s">
        <v>10</v>
      </c>
      <c r="B6" s="3">
        <f>AVERAGE(B2:B5)</f>
        <v>25.425000000000001</v>
      </c>
      <c r="C6" s="3">
        <f t="shared" ref="C6:F6" si="0">AVERAGE(C2:C5)</f>
        <v>60.25</v>
      </c>
      <c r="D6" s="3">
        <f t="shared" si="0"/>
        <v>14.574999999999999</v>
      </c>
      <c r="E6" s="3">
        <f t="shared" si="0"/>
        <v>18.672438672438677</v>
      </c>
      <c r="F6" s="3">
        <f t="shared" si="0"/>
        <v>5.2156563165244183</v>
      </c>
    </row>
    <row r="8" spans="1:6" x14ac:dyDescent="0.3">
      <c r="A8" t="s">
        <v>6</v>
      </c>
      <c r="B8" s="2">
        <v>86.393088552915771</v>
      </c>
      <c r="C8" s="2">
        <v>7.7753779697624203</v>
      </c>
      <c r="D8" s="2">
        <v>5.8315334773218135</v>
      </c>
      <c r="E8" s="2">
        <v>16.666666666666668</v>
      </c>
      <c r="F8" s="2">
        <v>5.6190476190476195</v>
      </c>
    </row>
    <row r="9" spans="1:6" x14ac:dyDescent="0.3">
      <c r="A9" t="s">
        <v>11</v>
      </c>
      <c r="B9" s="2">
        <v>71.348940914158305</v>
      </c>
      <c r="C9" s="2">
        <v>11.594202898550725</v>
      </c>
      <c r="D9" s="2">
        <v>17.056856187290968</v>
      </c>
      <c r="E9" s="2">
        <v>17.647058823529413</v>
      </c>
      <c r="F9" s="2">
        <v>6.6990291262135928</v>
      </c>
    </row>
    <row r="10" spans="1:6" x14ac:dyDescent="0.3">
      <c r="A10" t="s">
        <v>12</v>
      </c>
      <c r="B10" s="2">
        <v>86.642599277978334</v>
      </c>
      <c r="C10" s="2">
        <v>10.108303249097473</v>
      </c>
      <c r="D10" s="2">
        <v>3.2490974729241882</v>
      </c>
      <c r="E10" s="2">
        <v>25</v>
      </c>
      <c r="F10" s="2">
        <v>5.6000000000000005</v>
      </c>
    </row>
    <row r="11" spans="1:6" x14ac:dyDescent="0.3">
      <c r="A11" s="1" t="s">
        <v>13</v>
      </c>
      <c r="B11" s="3">
        <f>AVERAGE(B7:B10)</f>
        <v>81.461542915017461</v>
      </c>
      <c r="C11" s="3">
        <f>AVERAGE(C7:C10)</f>
        <v>9.8259613724702053</v>
      </c>
      <c r="D11" s="3">
        <f>AVERAGE(D7:D10)</f>
        <v>8.7124957125123235</v>
      </c>
      <c r="E11" s="3">
        <f>AVERAGE(E7:E10)</f>
        <v>19.77124183006536</v>
      </c>
      <c r="F11" s="3">
        <f>AVERAGE(F7:F10)</f>
        <v>5.9726922484204046</v>
      </c>
    </row>
    <row r="13" spans="1:6" x14ac:dyDescent="0.3">
      <c r="A13" t="s">
        <v>1</v>
      </c>
      <c r="B13" s="2">
        <v>19</v>
      </c>
      <c r="C13" s="2">
        <v>20</v>
      </c>
      <c r="D13" s="2">
        <v>61</v>
      </c>
      <c r="E13" s="2">
        <f>2.9/35.5*100</f>
        <v>8.169014084507042</v>
      </c>
      <c r="F13" s="2">
        <f>27.6/526*100</f>
        <v>5.247148288973384</v>
      </c>
    </row>
    <row r="14" spans="1:6" x14ac:dyDescent="0.3">
      <c r="A14" t="s">
        <v>2</v>
      </c>
      <c r="B14" s="2">
        <v>12</v>
      </c>
      <c r="C14" s="2">
        <v>18</v>
      </c>
      <c r="D14" s="2">
        <v>71</v>
      </c>
      <c r="E14" s="2">
        <f>4.5/48.4*100</f>
        <v>9.2975206611570265</v>
      </c>
      <c r="F14" s="2">
        <f>7.2/571*100</f>
        <v>1.2609457092819616</v>
      </c>
    </row>
    <row r="15" spans="1:6" x14ac:dyDescent="0.3">
      <c r="A15" t="s">
        <v>3</v>
      </c>
      <c r="B15" s="2">
        <v>14.5</v>
      </c>
      <c r="C15" s="2">
        <v>49.1</v>
      </c>
      <c r="D15" s="2">
        <v>36.5</v>
      </c>
      <c r="E15" s="2">
        <f>3.7/19.4*100</f>
        <v>19.072164948453612</v>
      </c>
      <c r="F15" s="2">
        <f>18.4/446*100</f>
        <v>4.1255605381165923</v>
      </c>
    </row>
    <row r="16" spans="1:6" x14ac:dyDescent="0.3">
      <c r="A16" s="1" t="s">
        <v>14</v>
      </c>
      <c r="B16" s="3">
        <f>AVERAGE(B13:B15)</f>
        <v>15.166666666666666</v>
      </c>
      <c r="C16" s="3">
        <f t="shared" ref="C16:F16" si="1">AVERAGE(C13:C15)</f>
        <v>29.033333333333331</v>
      </c>
      <c r="D16" s="3">
        <f t="shared" si="1"/>
        <v>56.166666666666664</v>
      </c>
      <c r="E16" s="3">
        <f t="shared" si="1"/>
        <v>12.179566564705894</v>
      </c>
      <c r="F16" s="3">
        <f t="shared" si="1"/>
        <v>3.5445515121239795</v>
      </c>
    </row>
    <row r="17" spans="1:6" x14ac:dyDescent="0.3">
      <c r="B17" s="2"/>
      <c r="C17" s="2"/>
      <c r="D17" s="2"/>
      <c r="E17" s="2"/>
      <c r="F17" s="2"/>
    </row>
    <row r="18" spans="1:6" x14ac:dyDescent="0.3">
      <c r="A18" t="s">
        <v>4</v>
      </c>
      <c r="B18" s="2">
        <v>11.3</v>
      </c>
      <c r="C18" s="2">
        <v>27.7</v>
      </c>
      <c r="D18" s="2">
        <v>61</v>
      </c>
      <c r="E18" s="2">
        <f>6.9/38.9*100</f>
        <v>17.737789203084834</v>
      </c>
      <c r="F18" s="2">
        <f>4.1/553*100</f>
        <v>0.74141048824593125</v>
      </c>
    </row>
    <row r="19" spans="1:6" x14ac:dyDescent="0.3">
      <c r="A19" t="s">
        <v>5</v>
      </c>
      <c r="B19" s="2">
        <v>13</v>
      </c>
      <c r="C19" s="2">
        <v>14</v>
      </c>
      <c r="D19" s="2">
        <v>73</v>
      </c>
      <c r="E19" s="2">
        <f>3.8/51.1*100</f>
        <v>7.4363992172211351</v>
      </c>
      <c r="F19" s="2">
        <f>10.8/584*100</f>
        <v>1.8493150684931507</v>
      </c>
    </row>
    <row r="20" spans="1:6" x14ac:dyDescent="0.3">
      <c r="A20" t="s">
        <v>15</v>
      </c>
      <c r="B20" s="2">
        <v>15</v>
      </c>
      <c r="C20" s="2">
        <v>20</v>
      </c>
      <c r="D20" s="2">
        <v>66</v>
      </c>
      <c r="E20" s="2">
        <f>8.1/63.2*100</f>
        <v>12.81645569620253</v>
      </c>
      <c r="F20" s="2">
        <f>11/7/804.5*100</f>
        <v>0.1953298410725384</v>
      </c>
    </row>
    <row r="21" spans="1:6" x14ac:dyDescent="0.3">
      <c r="A21" s="1" t="s">
        <v>16</v>
      </c>
      <c r="B21" s="3">
        <f>AVERAGE(B18:B20)</f>
        <v>13.1</v>
      </c>
      <c r="C21" s="3">
        <f t="shared" ref="C21:F21" si="2">AVERAGE(C18:C20)</f>
        <v>20.566666666666666</v>
      </c>
      <c r="D21" s="3">
        <f t="shared" si="2"/>
        <v>66.666666666666671</v>
      </c>
      <c r="E21" s="3">
        <f t="shared" si="2"/>
        <v>12.663548038836167</v>
      </c>
      <c r="F21" s="3">
        <f t="shared" si="2"/>
        <v>0.92868513260387342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Klabbers</dc:creator>
  <cp:lastModifiedBy>Stan Klabbers</cp:lastModifiedBy>
  <dcterms:created xsi:type="dcterms:W3CDTF">2026-01-18T17:21:34Z</dcterms:created>
  <dcterms:modified xsi:type="dcterms:W3CDTF">2026-03-16T21:24:25Z</dcterms:modified>
</cp:coreProperties>
</file>